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IMCA\COORDINACION DE FINANZAS\CAF 2018\CUENTA PUBLICA\Anual 2018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G52" i="4" l="1"/>
  <c r="F52" i="4"/>
  <c r="D52" i="4"/>
  <c r="H46" i="4"/>
  <c r="H38" i="4"/>
  <c r="E50" i="4"/>
  <c r="H50" i="4" s="1"/>
  <c r="E48" i="4"/>
  <c r="H48" i="4" s="1"/>
  <c r="E46" i="4"/>
  <c r="E44" i="4"/>
  <c r="H44" i="4" s="1"/>
  <c r="E42" i="4"/>
  <c r="H42" i="4" s="1"/>
  <c r="E40" i="4"/>
  <c r="H40" i="4" s="1"/>
  <c r="E38" i="4"/>
  <c r="C52" i="4"/>
  <c r="G30" i="4"/>
  <c r="F30" i="4"/>
  <c r="H28" i="4"/>
  <c r="E28" i="4"/>
  <c r="E27" i="4"/>
  <c r="H27" i="4" s="1"/>
  <c r="E26" i="4"/>
  <c r="H26" i="4" s="1"/>
  <c r="E25" i="4"/>
  <c r="E30" i="4" s="1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52" i="4" l="1"/>
  <c r="H25" i="4"/>
  <c r="H30" i="4" s="1"/>
  <c r="E52" i="4"/>
  <c r="H16" i="4"/>
  <c r="E16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12" i="6" s="1"/>
  <c r="H74" i="6"/>
  <c r="H70" i="6"/>
  <c r="H66" i="6"/>
  <c r="H62" i="6"/>
  <c r="H58" i="6"/>
  <c r="H54" i="6"/>
  <c r="H50" i="6"/>
  <c r="H46" i="6"/>
  <c r="H42" i="6"/>
  <c r="H38" i="6"/>
  <c r="H34" i="6"/>
  <c r="H11" i="6"/>
  <c r="H9" i="6"/>
  <c r="E76" i="6"/>
  <c r="H76" i="6" s="1"/>
  <c r="E75" i="6"/>
  <c r="H75" i="6" s="1"/>
  <c r="E74" i="6"/>
  <c r="E73" i="6"/>
  <c r="H73" i="6" s="1"/>
  <c r="E72" i="6"/>
  <c r="H72" i="6" s="1"/>
  <c r="E71" i="6"/>
  <c r="H71" i="6" s="1"/>
  <c r="E70" i="6"/>
  <c r="E68" i="6"/>
  <c r="H68" i="6" s="1"/>
  <c r="E67" i="6"/>
  <c r="H67" i="6" s="1"/>
  <c r="E66" i="6"/>
  <c r="E64" i="6"/>
  <c r="H64" i="6" s="1"/>
  <c r="E63" i="6"/>
  <c r="H63" i="6" s="1"/>
  <c r="E62" i="6"/>
  <c r="E61" i="6"/>
  <c r="H61" i="6" s="1"/>
  <c r="E60" i="6"/>
  <c r="H60" i="6" s="1"/>
  <c r="E59" i="6"/>
  <c r="H59" i="6" s="1"/>
  <c r="E58" i="6"/>
  <c r="E56" i="6"/>
  <c r="H56" i="6" s="1"/>
  <c r="E55" i="6"/>
  <c r="H55" i="6" s="1"/>
  <c r="E54" i="6"/>
  <c r="E52" i="6"/>
  <c r="H52" i="6" s="1"/>
  <c r="E51" i="6"/>
  <c r="H51" i="6" s="1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E41" i="6"/>
  <c r="H41" i="6" s="1"/>
  <c r="E40" i="6"/>
  <c r="H40" i="6" s="1"/>
  <c r="E39" i="6"/>
  <c r="H39" i="6" s="1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E57" i="6" s="1"/>
  <c r="H57" i="6" s="1"/>
  <c r="C53" i="6"/>
  <c r="E53" i="6" s="1"/>
  <c r="H53" i="6" s="1"/>
  <c r="C43" i="6"/>
  <c r="C33" i="6"/>
  <c r="C23" i="6"/>
  <c r="C13" i="6"/>
  <c r="C5" i="6"/>
  <c r="H25" i="5" l="1"/>
  <c r="C42" i="5"/>
  <c r="E16" i="8"/>
  <c r="E43" i="6"/>
  <c r="H43" i="6" s="1"/>
  <c r="E33" i="6"/>
  <c r="H33" i="6" s="1"/>
  <c r="E23" i="6"/>
  <c r="H23" i="6" s="1"/>
  <c r="F77" i="6"/>
  <c r="E13" i="6"/>
  <c r="H13" i="6" s="1"/>
  <c r="H16" i="5"/>
  <c r="G77" i="6"/>
  <c r="E36" i="5"/>
  <c r="H38" i="5"/>
  <c r="H36" i="5" s="1"/>
  <c r="C77" i="6"/>
  <c r="H6" i="8"/>
  <c r="H16" i="8" s="1"/>
  <c r="E6" i="5"/>
  <c r="H13" i="5"/>
  <c r="H6" i="5" s="1"/>
  <c r="D77" i="6"/>
  <c r="E5" i="6"/>
  <c r="D42" i="5"/>
  <c r="F42" i="5"/>
  <c r="G42" i="5"/>
  <c r="E25" i="5"/>
  <c r="E16" i="5"/>
  <c r="E42" i="5" s="1"/>
  <c r="H42" i="5" l="1"/>
  <c r="E77" i="6"/>
  <c r="H5" i="6"/>
  <c r="H77" i="6" s="1"/>
</calcChain>
</file>

<file path=xl/sharedStrings.xml><?xml version="1.0" encoding="utf-8"?>
<sst xmlns="http://schemas.openxmlformats.org/spreadsheetml/2006/main" count="207" uniqueCount="145">
  <si>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</si>
  <si>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</si>
  <si>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</si>
  <si>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</si>
  <si>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</si>
  <si>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</si>
  <si>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</si>
  <si>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</si>
  <si>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</si>
  <si>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</si>
  <si>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</si>
  <si>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</si>
  <si>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</si>
  <si>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</si>
  <si>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</si>
  <si>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</si>
  <si>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</si>
  <si>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</si>
  <si>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</si>
  <si>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</si>
  <si>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</si>
  <si>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</si>
  <si>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</si>
  <si>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</si>
  <si>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</si>
  <si>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</si>
  <si>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</si>
  <si>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</si>
  <si>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</si>
  <si>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</si>
  <si>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</si>
  <si>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</si>
  <si>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</si>
  <si>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</si>
  <si>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</si>
  <si>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</si>
  <si>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</si>
  <si>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</si>
  <si>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</si>
  <si>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</si>
  <si>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</si>
  <si>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</si>
  <si>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</si>
  <si>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</si>
  <si>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</si>
  <si>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</si>
  <si>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</si>
  <si>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</si>
  <si>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</si>
  <si>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</si>
  <si>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</si>
  <si>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</si>
  <si>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</si>
  <si>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</si>
  <si>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</si>
  <si>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</si>
  <si>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</si>
  <si>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</si>
  <si>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</si>
  <si>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</si>
  <si>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</si>
  <si>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</si>
  <si>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</si>
  <si>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</si>
  <si>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</si>
  <si>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</si>
  <si>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</si>
  <si>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</si>
  <si>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</si>
  <si>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</si>
  <si>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</si>
  <si>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</si>
  <si>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</si>
  <si>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</si>
  <si>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</si>
  <si>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</si>
  <si>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</si>
  <si>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</si>
  <si>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</si>
  <si>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</si>
  <si>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</si>
  <si>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</si>
  <si>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</si>
  <si>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</si>
  <si>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</si>
  <si>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</si>
  <si>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</si>
  <si>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</si>
  <si>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</si>
  <si>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</si>
  <si>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</si>
  <si>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</si>
  <si>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</si>
  <si>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</si>
  <si>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</si>
  <si>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</si>
  <si>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</si>
  <si>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</si>
  <si>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</si>
  <si>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</si>
  <si>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</si>
  <si>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</si>
  <si>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</si>
  <si>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</si>
  <si>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</si>
  <si>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</si>
  <si>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</si>
  <si>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</si>
  <si>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</si>
  <si>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</si>
  <si>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</si>
  <si>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</si>
  <si>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</si>
  <si>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</si>
  <si>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</si>
  <si>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</si>
  <si>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</si>
  <si>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</si>
  <si>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</si>
  <si>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</si>
  <si>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</si>
  <si>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</si>
  <si>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</si>
  <si>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</si>
  <si>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</si>
  <si>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</si>
  <si>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</si>
  <si>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</si>
  <si>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</si>
  <si>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</si>
  <si>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</si>
  <si>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</si>
  <si>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</si>
  <si>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INSTITUTO MUNICIPAL DE CULTURA DE ACAMBARO GUANAJUATO
ESTADO ANALÍTICO DEL EJERCICIO DEL PRESUPUESTO DE EGRESOS
Clasificación por Objeto del Gasto (Capítulo y Concepto)
Del 1 de Enero al AL 31 DE DICIEMBRE DEL 2018</t>
  </si>
  <si>
    <t>INSTITUTO MUNICIPAL DE CULTURA DE ACAMBARO GUANAJUATO
ESTADO ANALÍTICO DEL EJERCICIO DEL PRESUPUESTO DE EGRESOS
Clasificación Económica (por Tipo de Gasto)
Del 1 de Enero al AL 31 DE DICIEMBRE DEL 2018</t>
  </si>
  <si>
    <t>ADMINISTRACIÓN</t>
  </si>
  <si>
    <t>CAJA UNICA</t>
  </si>
  <si>
    <t>INSTITUTO MUNICIPAL DE CULTURA DE ACAMBARO GUANAJUATO
ESTADO ANALÍTICO DEL EJERCICIO DEL PRESUPUESTO DE EGRESOS
Clasificación Administrativa
Del 1 de Enero al AL 31 DE DICIEMBRE DEL 2018</t>
  </si>
  <si>
    <t>Gobierno (Federal/Estatal/Municipal) de INSTITUTO MUNICIPAL DE CULTURA DE ACAMBARO GUANAJUATO
Estado Analítico del Ejercicio del Presupuesto de Egresos
Clasificación Administrativa
Del 1 de Enero al AL 31 DE DICIEMBRE DEL 2018</t>
  </si>
  <si>
    <t>Sector Paraestatal del Gobierno (Federal/Estatal/Municipal) de INSTITUTO MUNICIPAL DE CULTURA DE ACAMBARO GUANAJUATO
Estado Analítico del Ejercicio del Presupuesto de Egresos
Clasificación Administrativa
Del 1 de Enero al AL 31 DE DICIEMBRE DEL 2018</t>
  </si>
  <si>
    <t>INSTITUTO MUNICIPAL DE CULTURA DE ACAMBARO GUANAJUATO
ESTADO ANALÍTICO DEL EJERCICIO DEL PRESUPUESTO DE EGRESOS
Clasificación Funcional (Finalidad y Función)
Del 1 de Enero al AL 31 DE DICIEMBRE DEL 2018</t>
  </si>
  <si>
    <t>ING. CARLOS SAUCEDO ESPINOSA</t>
  </si>
  <si>
    <t xml:space="preserve">C.P. DIANA AGUILAR DURAN </t>
  </si>
  <si>
    <t>DIRECTOR GENERAL DEL IMCA</t>
  </si>
  <si>
    <t>COORDINADORA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</si>
</sst>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28</xdr:row>
      <xdr:rowOff>76201</xdr:rowOff>
    </xdr:from>
    <xdr:to>
      <xdr:col>7</xdr:col>
      <xdr:colOff>142876</xdr:colOff>
      <xdr:row>33</xdr:row>
      <xdr:rowOff>85726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10" t="24813" r="57235" b="67934"/>
        <a:stretch/>
      </xdr:blipFill>
      <xdr:spPr>
        <a:xfrm>
          <a:off x="723901" y="4733926"/>
          <a:ext cx="75438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64</xdr:row>
      <xdr:rowOff>123825</xdr:rowOff>
    </xdr:from>
    <xdr:to>
      <xdr:col>7</xdr:col>
      <xdr:colOff>0</xdr:colOff>
      <xdr:row>69</xdr:row>
      <xdr:rowOff>133350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10" t="24813" r="57235" b="67934"/>
        <a:stretch/>
      </xdr:blipFill>
      <xdr:spPr>
        <a:xfrm>
          <a:off x="1333500" y="11725275"/>
          <a:ext cx="75438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workbookViewId="0">
      <selection activeCell="B87" sqref="B87:F88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133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59</v>
      </c>
      <c r="B2" s="58"/>
      <c r="C2" s="52" t="s">
        <v>65</v>
      </c>
      <c r="D2" s="53"/>
      <c r="E2" s="53"/>
      <c r="F2" s="53"/>
      <c r="G2" s="54"/>
      <c r="H2" s="55" t="s">
        <v>64</v>
      </c>
    </row>
    <row r="3" spans="1:8" ht="24.95" customHeight="1" x14ac:dyDescent="0.2">
      <c r="A3" s="59"/>
      <c r="B3" s="60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8" x14ac:dyDescent="0.2">
      <c r="A5" s="48" t="s">
        <v>66</v>
      </c>
      <c r="B5" s="7"/>
      <c r="C5" s="14">
        <f>SUM(C6:C12)</f>
        <v>2902159.7400000007</v>
      </c>
      <c r="D5" s="14">
        <f>SUM(D6:D12)</f>
        <v>27705.919999999998</v>
      </c>
      <c r="E5" s="14">
        <f>C5+D5</f>
        <v>2929865.6600000006</v>
      </c>
      <c r="F5" s="14">
        <f>SUM(F6:F12)</f>
        <v>2782586.58</v>
      </c>
      <c r="G5" s="14">
        <f>SUM(G6:G12)</f>
        <v>2782586.58</v>
      </c>
      <c r="H5" s="14">
        <f>E5-F5</f>
        <v>147279.08000000054</v>
      </c>
    </row>
    <row r="6" spans="1:8" x14ac:dyDescent="0.2">
      <c r="A6" s="49">
        <v>1100</v>
      </c>
      <c r="B6" s="11" t="s">
        <v>75</v>
      </c>
      <c r="C6" s="15">
        <v>1698051.6</v>
      </c>
      <c r="D6" s="15">
        <v>0</v>
      </c>
      <c r="E6" s="15">
        <f t="shared" ref="E6:E69" si="0">C6+D6</f>
        <v>1698051.6</v>
      </c>
      <c r="F6" s="15">
        <v>1583551.55</v>
      </c>
      <c r="G6" s="15">
        <v>1583551.55</v>
      </c>
      <c r="H6" s="15">
        <f t="shared" ref="H6:H69" si="1">E6-F6</f>
        <v>114500.05000000005</v>
      </c>
    </row>
    <row r="7" spans="1:8" x14ac:dyDescent="0.2">
      <c r="A7" s="49">
        <v>1200</v>
      </c>
      <c r="B7" s="11" t="s">
        <v>76</v>
      </c>
      <c r="C7" s="15">
        <v>769906.8</v>
      </c>
      <c r="D7" s="15">
        <v>30057.45</v>
      </c>
      <c r="E7" s="15">
        <f t="shared" si="0"/>
        <v>799964.25</v>
      </c>
      <c r="F7" s="15">
        <v>791176.17</v>
      </c>
      <c r="G7" s="15">
        <v>791176.17</v>
      </c>
      <c r="H7" s="15">
        <f t="shared" si="1"/>
        <v>8788.0799999999581</v>
      </c>
    </row>
    <row r="8" spans="1:8" x14ac:dyDescent="0.2">
      <c r="A8" s="49">
        <v>1300</v>
      </c>
      <c r="B8" s="11" t="s">
        <v>77</v>
      </c>
      <c r="C8" s="15">
        <v>209107.14</v>
      </c>
      <c r="D8" s="15">
        <v>-10351.530000000001</v>
      </c>
      <c r="E8" s="15">
        <f t="shared" si="0"/>
        <v>198755.61000000002</v>
      </c>
      <c r="F8" s="15">
        <v>194285.15</v>
      </c>
      <c r="G8" s="15">
        <v>194285.15</v>
      </c>
      <c r="H8" s="15">
        <f t="shared" si="1"/>
        <v>4470.460000000021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78</v>
      </c>
      <c r="C10" s="15">
        <v>219094.2</v>
      </c>
      <c r="D10" s="15">
        <v>8000</v>
      </c>
      <c r="E10" s="15">
        <f t="shared" si="0"/>
        <v>227094.2</v>
      </c>
      <c r="F10" s="15">
        <v>213573.71</v>
      </c>
      <c r="G10" s="15">
        <v>213573.71</v>
      </c>
      <c r="H10" s="15">
        <f t="shared" si="1"/>
        <v>13520.49000000002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79</v>
      </c>
      <c r="C12" s="15">
        <v>6000</v>
      </c>
      <c r="D12" s="15">
        <v>0</v>
      </c>
      <c r="E12" s="15">
        <f t="shared" si="0"/>
        <v>6000</v>
      </c>
      <c r="F12" s="15">
        <v>0</v>
      </c>
      <c r="G12" s="15">
        <v>0</v>
      </c>
      <c r="H12" s="15">
        <f t="shared" si="1"/>
        <v>6000</v>
      </c>
    </row>
    <row r="13" spans="1:8" x14ac:dyDescent="0.2">
      <c r="A13" s="48" t="s">
        <v>67</v>
      </c>
      <c r="B13" s="7"/>
      <c r="C13" s="15">
        <f>SUM(C14:C22)</f>
        <v>158650</v>
      </c>
      <c r="D13" s="15">
        <f>SUM(D14:D22)</f>
        <v>48098.700000000004</v>
      </c>
      <c r="E13" s="15">
        <f t="shared" si="0"/>
        <v>206748.7</v>
      </c>
      <c r="F13" s="15">
        <f>SUM(F14:F22)</f>
        <v>197202.47000000003</v>
      </c>
      <c r="G13" s="15">
        <f>SUM(G14:G22)</f>
        <v>197202.47000000003</v>
      </c>
      <c r="H13" s="15">
        <f t="shared" si="1"/>
        <v>9546.2299999999814</v>
      </c>
    </row>
    <row r="14" spans="1:8" x14ac:dyDescent="0.2">
      <c r="A14" s="49">
        <v>2100</v>
      </c>
      <c r="B14" s="11" t="s">
        <v>80</v>
      </c>
      <c r="C14" s="15">
        <v>67800</v>
      </c>
      <c r="D14" s="15">
        <v>10587.58</v>
      </c>
      <c r="E14" s="15">
        <f t="shared" si="0"/>
        <v>78387.58</v>
      </c>
      <c r="F14" s="15">
        <v>77508.58</v>
      </c>
      <c r="G14" s="15">
        <v>77508.58</v>
      </c>
      <c r="H14" s="15">
        <f t="shared" si="1"/>
        <v>879</v>
      </c>
    </row>
    <row r="15" spans="1:8" x14ac:dyDescent="0.2">
      <c r="A15" s="49">
        <v>2200</v>
      </c>
      <c r="B15" s="11" t="s">
        <v>81</v>
      </c>
      <c r="C15" s="15">
        <v>18900</v>
      </c>
      <c r="D15" s="15">
        <v>-16376</v>
      </c>
      <c r="E15" s="15">
        <f t="shared" si="0"/>
        <v>2524</v>
      </c>
      <c r="F15" s="15">
        <v>2524</v>
      </c>
      <c r="G15" s="15">
        <v>2524</v>
      </c>
      <c r="H15" s="15">
        <f t="shared" si="1"/>
        <v>0</v>
      </c>
    </row>
    <row r="16" spans="1:8" x14ac:dyDescent="0.2">
      <c r="A16" s="49">
        <v>2300</v>
      </c>
      <c r="B16" s="11" t="s">
        <v>82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83</v>
      </c>
      <c r="C17" s="15">
        <v>22600</v>
      </c>
      <c r="D17" s="15">
        <v>2116.39</v>
      </c>
      <c r="E17" s="15">
        <f t="shared" si="0"/>
        <v>24716.39</v>
      </c>
      <c r="F17" s="15">
        <v>23524.39</v>
      </c>
      <c r="G17" s="15">
        <v>23524.39</v>
      </c>
      <c r="H17" s="15">
        <f t="shared" si="1"/>
        <v>1192</v>
      </c>
    </row>
    <row r="18" spans="1:8" x14ac:dyDescent="0.2">
      <c r="A18" s="49">
        <v>2500</v>
      </c>
      <c r="B18" s="11" t="s">
        <v>84</v>
      </c>
      <c r="C18" s="15">
        <v>4000</v>
      </c>
      <c r="D18" s="15">
        <v>2101.0300000000002</v>
      </c>
      <c r="E18" s="15">
        <f t="shared" si="0"/>
        <v>6101.0300000000007</v>
      </c>
      <c r="F18" s="15">
        <v>3330</v>
      </c>
      <c r="G18" s="15">
        <v>3330</v>
      </c>
      <c r="H18" s="15">
        <f t="shared" si="1"/>
        <v>2771.0300000000007</v>
      </c>
    </row>
    <row r="19" spans="1:8" x14ac:dyDescent="0.2">
      <c r="A19" s="49">
        <v>2600</v>
      </c>
      <c r="B19" s="11" t="s">
        <v>85</v>
      </c>
      <c r="C19" s="15">
        <v>20400</v>
      </c>
      <c r="D19" s="15">
        <v>51253.3</v>
      </c>
      <c r="E19" s="15">
        <f t="shared" si="0"/>
        <v>71653.3</v>
      </c>
      <c r="F19" s="15">
        <v>71653.3</v>
      </c>
      <c r="G19" s="15">
        <v>71653.3</v>
      </c>
      <c r="H19" s="15">
        <f t="shared" si="1"/>
        <v>0</v>
      </c>
    </row>
    <row r="20" spans="1:8" x14ac:dyDescent="0.2">
      <c r="A20" s="49">
        <v>2700</v>
      </c>
      <c r="B20" s="11" t="s">
        <v>86</v>
      </c>
      <c r="C20" s="15">
        <v>11000</v>
      </c>
      <c r="D20" s="15">
        <v>-11000</v>
      </c>
      <c r="E20" s="15">
        <f t="shared" si="0"/>
        <v>0</v>
      </c>
      <c r="F20" s="15">
        <v>0</v>
      </c>
      <c r="G20" s="15">
        <v>0</v>
      </c>
      <c r="H20" s="15">
        <f t="shared" si="1"/>
        <v>0</v>
      </c>
    </row>
    <row r="21" spans="1:8" x14ac:dyDescent="0.2">
      <c r="A21" s="49">
        <v>2800</v>
      </c>
      <c r="B21" s="11" t="s">
        <v>87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88</v>
      </c>
      <c r="C22" s="15">
        <v>13950</v>
      </c>
      <c r="D22" s="15">
        <v>9416.4</v>
      </c>
      <c r="E22" s="15">
        <f t="shared" si="0"/>
        <v>23366.400000000001</v>
      </c>
      <c r="F22" s="15">
        <v>18662.2</v>
      </c>
      <c r="G22" s="15">
        <v>18662.2</v>
      </c>
      <c r="H22" s="15">
        <f t="shared" si="1"/>
        <v>4704.2000000000007</v>
      </c>
    </row>
    <row r="23" spans="1:8" x14ac:dyDescent="0.2">
      <c r="A23" s="48" t="s">
        <v>68</v>
      </c>
      <c r="B23" s="7"/>
      <c r="C23" s="15">
        <f>SUM(C24:C32)</f>
        <v>673370.78</v>
      </c>
      <c r="D23" s="15">
        <f>SUM(D24:D32)</f>
        <v>253958.83</v>
      </c>
      <c r="E23" s="15">
        <f t="shared" si="0"/>
        <v>927329.61</v>
      </c>
      <c r="F23" s="15">
        <f>SUM(F24:F32)</f>
        <v>871089.7</v>
      </c>
      <c r="G23" s="15">
        <f>SUM(G24:G32)</f>
        <v>832989.7</v>
      </c>
      <c r="H23" s="15">
        <f t="shared" si="1"/>
        <v>56239.910000000033</v>
      </c>
    </row>
    <row r="24" spans="1:8" x14ac:dyDescent="0.2">
      <c r="A24" s="49">
        <v>3100</v>
      </c>
      <c r="B24" s="11" t="s">
        <v>89</v>
      </c>
      <c r="C24" s="15">
        <v>84668</v>
      </c>
      <c r="D24" s="15">
        <v>309.08999999999997</v>
      </c>
      <c r="E24" s="15">
        <f t="shared" si="0"/>
        <v>84977.09</v>
      </c>
      <c r="F24" s="15">
        <v>84477.09</v>
      </c>
      <c r="G24" s="15">
        <v>84477.09</v>
      </c>
      <c r="H24" s="15">
        <f t="shared" si="1"/>
        <v>500</v>
      </c>
    </row>
    <row r="25" spans="1:8" x14ac:dyDescent="0.2">
      <c r="A25" s="49">
        <v>3200</v>
      </c>
      <c r="B25" s="11" t="s">
        <v>90</v>
      </c>
      <c r="C25" s="15">
        <v>161079.99</v>
      </c>
      <c r="D25" s="15">
        <v>-27079.62</v>
      </c>
      <c r="E25" s="15">
        <f t="shared" si="0"/>
        <v>134000.37</v>
      </c>
      <c r="F25" s="15">
        <v>119215</v>
      </c>
      <c r="G25" s="15">
        <v>90115</v>
      </c>
      <c r="H25" s="15">
        <f t="shared" si="1"/>
        <v>14785.369999999995</v>
      </c>
    </row>
    <row r="26" spans="1:8" x14ac:dyDescent="0.2">
      <c r="A26" s="49">
        <v>3300</v>
      </c>
      <c r="B26" s="11" t="s">
        <v>91</v>
      </c>
      <c r="C26" s="15">
        <v>5000</v>
      </c>
      <c r="D26" s="15">
        <v>1960</v>
      </c>
      <c r="E26" s="15">
        <f t="shared" si="0"/>
        <v>6960</v>
      </c>
      <c r="F26" s="15">
        <v>6960</v>
      </c>
      <c r="G26" s="15">
        <v>6960</v>
      </c>
      <c r="H26" s="15">
        <f t="shared" si="1"/>
        <v>0</v>
      </c>
    </row>
    <row r="27" spans="1:8" x14ac:dyDescent="0.2">
      <c r="A27" s="49">
        <v>3400</v>
      </c>
      <c r="B27" s="11" t="s">
        <v>92</v>
      </c>
      <c r="C27" s="15">
        <v>19593.060000000001</v>
      </c>
      <c r="D27" s="15">
        <v>2660.1</v>
      </c>
      <c r="E27" s="15">
        <f t="shared" si="0"/>
        <v>22253.16</v>
      </c>
      <c r="F27" s="15">
        <v>18738.240000000002</v>
      </c>
      <c r="G27" s="15">
        <v>18738.240000000002</v>
      </c>
      <c r="H27" s="15">
        <f t="shared" si="1"/>
        <v>3514.9199999999983</v>
      </c>
    </row>
    <row r="28" spans="1:8" x14ac:dyDescent="0.2">
      <c r="A28" s="49">
        <v>3500</v>
      </c>
      <c r="B28" s="11" t="s">
        <v>93</v>
      </c>
      <c r="C28" s="15">
        <v>65975</v>
      </c>
      <c r="D28" s="15">
        <v>-23292.44</v>
      </c>
      <c r="E28" s="15">
        <f t="shared" si="0"/>
        <v>42682.559999999998</v>
      </c>
      <c r="F28" s="15">
        <v>42682.559999999998</v>
      </c>
      <c r="G28" s="15">
        <v>42682.559999999998</v>
      </c>
      <c r="H28" s="15">
        <f t="shared" si="1"/>
        <v>0</v>
      </c>
    </row>
    <row r="29" spans="1:8" x14ac:dyDescent="0.2">
      <c r="A29" s="49">
        <v>3600</v>
      </c>
      <c r="B29" s="11" t="s">
        <v>94</v>
      </c>
      <c r="C29" s="15">
        <v>2500</v>
      </c>
      <c r="D29" s="15">
        <v>35485.18</v>
      </c>
      <c r="E29" s="15">
        <f t="shared" si="0"/>
        <v>37985.18</v>
      </c>
      <c r="F29" s="15">
        <v>37191.31</v>
      </c>
      <c r="G29" s="15">
        <v>28191.31</v>
      </c>
      <c r="H29" s="15">
        <f t="shared" si="1"/>
        <v>793.87000000000262</v>
      </c>
    </row>
    <row r="30" spans="1:8" x14ac:dyDescent="0.2">
      <c r="A30" s="49">
        <v>3700</v>
      </c>
      <c r="B30" s="11" t="s">
        <v>95</v>
      </c>
      <c r="C30" s="15">
        <v>3066.47</v>
      </c>
      <c r="D30" s="15">
        <v>29764.44</v>
      </c>
      <c r="E30" s="15">
        <f t="shared" si="0"/>
        <v>32830.909999999996</v>
      </c>
      <c r="F30" s="15">
        <v>32830.910000000003</v>
      </c>
      <c r="G30" s="15">
        <v>32830.910000000003</v>
      </c>
      <c r="H30" s="15">
        <f t="shared" si="1"/>
        <v>0</v>
      </c>
    </row>
    <row r="31" spans="1:8" x14ac:dyDescent="0.2">
      <c r="A31" s="49">
        <v>3800</v>
      </c>
      <c r="B31" s="11" t="s">
        <v>96</v>
      </c>
      <c r="C31" s="15">
        <v>294800</v>
      </c>
      <c r="D31" s="15">
        <v>238992.34</v>
      </c>
      <c r="E31" s="15">
        <f t="shared" si="0"/>
        <v>533792.34</v>
      </c>
      <c r="F31" s="15">
        <v>497146.59</v>
      </c>
      <c r="G31" s="15">
        <v>497146.59</v>
      </c>
      <c r="H31" s="15">
        <f t="shared" si="1"/>
        <v>36645.749999999942</v>
      </c>
    </row>
    <row r="32" spans="1:8" x14ac:dyDescent="0.2">
      <c r="A32" s="49">
        <v>3900</v>
      </c>
      <c r="B32" s="11" t="s">
        <v>19</v>
      </c>
      <c r="C32" s="15">
        <v>36688.26</v>
      </c>
      <c r="D32" s="15">
        <v>-4840.26</v>
      </c>
      <c r="E32" s="15">
        <f t="shared" si="0"/>
        <v>31848</v>
      </c>
      <c r="F32" s="15">
        <v>31848</v>
      </c>
      <c r="G32" s="15">
        <v>31848</v>
      </c>
      <c r="H32" s="15">
        <f t="shared" si="1"/>
        <v>0</v>
      </c>
    </row>
    <row r="33" spans="1:8" x14ac:dyDescent="0.2">
      <c r="A33" s="48" t="s">
        <v>69</v>
      </c>
      <c r="B33" s="7"/>
      <c r="C33" s="15">
        <f>SUM(C34:C42)</f>
        <v>1007855.52</v>
      </c>
      <c r="D33" s="15">
        <f>SUM(D34:D42)</f>
        <v>109183.02</v>
      </c>
      <c r="E33" s="15">
        <f t="shared" si="0"/>
        <v>1117038.54</v>
      </c>
      <c r="F33" s="15">
        <f>SUM(F34:F42)</f>
        <v>1117038.54</v>
      </c>
      <c r="G33" s="15">
        <f>SUM(G34:G42)</f>
        <v>1117038.54</v>
      </c>
      <c r="H33" s="15">
        <f t="shared" si="1"/>
        <v>0</v>
      </c>
    </row>
    <row r="34" spans="1:8" x14ac:dyDescent="0.2">
      <c r="A34" s="49">
        <v>4100</v>
      </c>
      <c r="B34" s="11" t="s">
        <v>97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98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99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100</v>
      </c>
      <c r="C37" s="15">
        <v>1007855.52</v>
      </c>
      <c r="D37" s="15">
        <v>109183.02</v>
      </c>
      <c r="E37" s="15">
        <f t="shared" si="0"/>
        <v>1117038.54</v>
      </c>
      <c r="F37" s="15">
        <v>1117038.54</v>
      </c>
      <c r="G37" s="15">
        <v>1117038.54</v>
      </c>
      <c r="H37" s="15">
        <f t="shared" si="1"/>
        <v>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101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102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103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70</v>
      </c>
      <c r="B43" s="7"/>
      <c r="C43" s="15">
        <f>SUM(C44:C52)</f>
        <v>374494</v>
      </c>
      <c r="D43" s="15">
        <f>SUM(D44:D52)</f>
        <v>-196344.02</v>
      </c>
      <c r="E43" s="15">
        <f t="shared" si="0"/>
        <v>178149.98</v>
      </c>
      <c r="F43" s="15">
        <f>SUM(F44:F52)</f>
        <v>175600</v>
      </c>
      <c r="G43" s="15">
        <f>SUM(G44:G52)</f>
        <v>175600</v>
      </c>
      <c r="H43" s="15">
        <f t="shared" si="1"/>
        <v>2549.9800000000105</v>
      </c>
    </row>
    <row r="44" spans="1:8" x14ac:dyDescent="0.2">
      <c r="A44" s="49">
        <v>5100</v>
      </c>
      <c r="B44" s="11" t="s">
        <v>104</v>
      </c>
      <c r="C44" s="15">
        <v>22900</v>
      </c>
      <c r="D44" s="15">
        <v>4055.98</v>
      </c>
      <c r="E44" s="15">
        <f t="shared" si="0"/>
        <v>26955.98</v>
      </c>
      <c r="F44" s="15">
        <v>26000</v>
      </c>
      <c r="G44" s="15">
        <v>26000</v>
      </c>
      <c r="H44" s="15">
        <f t="shared" si="1"/>
        <v>955.97999999999956</v>
      </c>
    </row>
    <row r="45" spans="1:8" x14ac:dyDescent="0.2">
      <c r="A45" s="49">
        <v>5200</v>
      </c>
      <c r="B45" s="11" t="s">
        <v>105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106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107</v>
      </c>
      <c r="C47" s="15">
        <v>350000</v>
      </c>
      <c r="D47" s="15">
        <v>-200400</v>
      </c>
      <c r="E47" s="15">
        <f t="shared" si="0"/>
        <v>149600</v>
      </c>
      <c r="F47" s="15">
        <v>149600</v>
      </c>
      <c r="G47" s="15">
        <v>149600</v>
      </c>
      <c r="H47" s="15">
        <f t="shared" si="1"/>
        <v>0</v>
      </c>
    </row>
    <row r="48" spans="1:8" x14ac:dyDescent="0.2">
      <c r="A48" s="49">
        <v>5500</v>
      </c>
      <c r="B48" s="11" t="s">
        <v>108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109</v>
      </c>
      <c r="C49" s="15">
        <v>1594</v>
      </c>
      <c r="D49" s="15">
        <v>0</v>
      </c>
      <c r="E49" s="15">
        <f t="shared" si="0"/>
        <v>1594</v>
      </c>
      <c r="F49" s="15">
        <v>0</v>
      </c>
      <c r="G49" s="15">
        <v>0</v>
      </c>
      <c r="H49" s="15">
        <f t="shared" si="1"/>
        <v>1594</v>
      </c>
    </row>
    <row r="50" spans="1:8" x14ac:dyDescent="0.2">
      <c r="A50" s="49">
        <v>5700</v>
      </c>
      <c r="B50" s="11" t="s">
        <v>110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111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112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71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113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114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115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72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116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117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118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119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120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121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122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73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74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123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124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125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126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127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128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129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58</v>
      </c>
      <c r="C77" s="17">
        <f t="shared" ref="C77:H77" si="4">SUM(C5+C13+C23+C33+C43+C53+C57+C65+C69)</f>
        <v>5116530.040000001</v>
      </c>
      <c r="D77" s="17">
        <f t="shared" si="4"/>
        <v>242602.44999999998</v>
      </c>
      <c r="E77" s="17">
        <f t="shared" si="4"/>
        <v>5359132.4900000012</v>
      </c>
      <c r="F77" s="17">
        <f t="shared" si="4"/>
        <v>5143517.29</v>
      </c>
      <c r="G77" s="17">
        <f t="shared" si="4"/>
        <v>5105417.29</v>
      </c>
      <c r="H77" s="17">
        <f t="shared" si="4"/>
        <v>215615.20000000056</v>
      </c>
    </row>
    <row r="87" spans="2:6" x14ac:dyDescent="0.2">
      <c r="B87" s="64" t="s">
        <v>141</v>
      </c>
      <c r="C87" s="64"/>
      <c r="E87" s="64" t="s">
        <v>142</v>
      </c>
      <c r="F87" s="64"/>
    </row>
    <row r="88" spans="2:6" x14ac:dyDescent="0.2">
      <c r="B88" s="64" t="s">
        <v>143</v>
      </c>
      <c r="C88" s="64"/>
      <c r="E88" s="1" t="s">
        <v>144</v>
      </c>
    </row>
  </sheetData>
  <sheetProtection formatCells="0" formatColumns="0" formatRows="0" autoFilter="0"/>
  <mergeCells count="7">
    <mergeCell ref="B88:C88"/>
    <mergeCell ref="E87:F87"/>
    <mergeCell ref="A1:H1"/>
    <mergeCell ref="C2:G2"/>
    <mergeCell ref="H2:H3"/>
    <mergeCell ref="A2:B4"/>
    <mergeCell ref="B87:C87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zoomScaleNormal="100" workbookViewId="0">
      <selection activeCell="E23" sqref="E23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59</v>
      </c>
      <c r="B2" s="58"/>
      <c r="C2" s="52" t="s">
        <v>65</v>
      </c>
      <c r="D2" s="53"/>
      <c r="E2" s="53"/>
      <c r="F2" s="53"/>
      <c r="G2" s="54"/>
      <c r="H2" s="55" t="s">
        <v>64</v>
      </c>
    </row>
    <row r="3" spans="1:8" ht="24.95" customHeight="1" x14ac:dyDescent="0.2">
      <c r="A3" s="59"/>
      <c r="B3" s="60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4742036.04</v>
      </c>
      <c r="D6" s="50">
        <v>438946.47</v>
      </c>
      <c r="E6" s="50">
        <f>C6+D6</f>
        <v>5180982.51</v>
      </c>
      <c r="F6" s="50">
        <v>4967917.29</v>
      </c>
      <c r="G6" s="50">
        <v>4929817.29</v>
      </c>
      <c r="H6" s="50">
        <f>E6-F6</f>
        <v>213065.21999999974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374494</v>
      </c>
      <c r="D8" s="50">
        <v>-196344.02</v>
      </c>
      <c r="E8" s="50">
        <f>C8+D8</f>
        <v>178149.98</v>
      </c>
      <c r="F8" s="50">
        <v>175600</v>
      </c>
      <c r="G8" s="50">
        <v>175600</v>
      </c>
      <c r="H8" s="50">
        <f>E8-F8</f>
        <v>2549.9800000000105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58</v>
      </c>
      <c r="C16" s="17">
        <f>SUM(C6+C8+C10+C12+C14)</f>
        <v>5116530.04</v>
      </c>
      <c r="D16" s="17">
        <f>SUM(D6+D8+D10+D12+D14)</f>
        <v>242602.44999999998</v>
      </c>
      <c r="E16" s="17">
        <f>SUM(E6+E8+E10+E12+E14)</f>
        <v>5359132.49</v>
      </c>
      <c r="F16" s="17">
        <f t="shared" ref="F16:H16" si="0">SUM(F6+F8+F10+F12+F14)</f>
        <v>5143517.29</v>
      </c>
      <c r="G16" s="17">
        <f t="shared" si="0"/>
        <v>5105417.29</v>
      </c>
      <c r="H16" s="17">
        <f t="shared" si="0"/>
        <v>215615.19999999975</v>
      </c>
    </row>
    <row r="33" spans="3:7" x14ac:dyDescent="0.2">
      <c r="C33" s="64"/>
      <c r="D33" s="64"/>
      <c r="F33" s="64"/>
      <c r="G33" s="64"/>
    </row>
    <row r="34" spans="3:7" x14ac:dyDescent="0.2">
      <c r="C34" s="64"/>
      <c r="D34" s="64"/>
    </row>
  </sheetData>
  <sheetProtection formatCells="0" formatColumns="0" formatRows="0" autoFilter="0"/>
  <mergeCells count="7">
    <mergeCell ref="C34:D34"/>
    <mergeCell ref="A1:H1"/>
    <mergeCell ref="C2:G2"/>
    <mergeCell ref="H2:H3"/>
    <mergeCell ref="A2:B4"/>
    <mergeCell ref="C33:D33"/>
    <mergeCell ref="F33:G33"/>
  </mergeCells>
  <printOptions horizontalCentered="1"/>
  <pageMargins left="0.70866141732283472" right="0.70866141732283472" top="0.74803149606299213" bottom="0.74803149606299213" header="0.31496062992125984" footer="0.31496062992125984"/>
  <pageSetup scale="9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opLeftCell="A13" workbookViewId="0">
      <selection activeCell="E62" sqref="E6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59</v>
      </c>
      <c r="B3" s="58"/>
      <c r="C3" s="52" t="s">
        <v>65</v>
      </c>
      <c r="D3" s="53"/>
      <c r="E3" s="53"/>
      <c r="F3" s="53"/>
      <c r="G3" s="54"/>
      <c r="H3" s="55" t="s">
        <v>64</v>
      </c>
    </row>
    <row r="4" spans="1:8" ht="24.95" customHeight="1" x14ac:dyDescent="0.2">
      <c r="A4" s="59"/>
      <c r="B4" s="60"/>
      <c r="C4" s="9" t="s">
        <v>60</v>
      </c>
      <c r="D4" s="9" t="s">
        <v>130</v>
      </c>
      <c r="E4" s="9" t="s">
        <v>61</v>
      </c>
      <c r="F4" s="9" t="s">
        <v>62</v>
      </c>
      <c r="G4" s="9" t="s">
        <v>63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131</v>
      </c>
      <c r="F5" s="10">
        <v>4</v>
      </c>
      <c r="G5" s="10">
        <v>5</v>
      </c>
      <c r="H5" s="10" t="s">
        <v>132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135</v>
      </c>
      <c r="B7" s="22"/>
      <c r="C7" s="15">
        <v>5116530.04</v>
      </c>
      <c r="D7" s="15">
        <v>242602.45</v>
      </c>
      <c r="E7" s="15">
        <f>C7+D7</f>
        <v>5359132.49</v>
      </c>
      <c r="F7" s="15">
        <v>5143517.29</v>
      </c>
      <c r="G7" s="15">
        <v>5105417.29</v>
      </c>
      <c r="H7" s="15">
        <f>E7-F7</f>
        <v>215615.20000000019</v>
      </c>
    </row>
    <row r="8" spans="1:8" x14ac:dyDescent="0.2">
      <c r="A8" s="4" t="s">
        <v>136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53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54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55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56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57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58</v>
      </c>
      <c r="C16" s="23">
        <f t="shared" ref="C16:H16" si="2">SUM(C7:C15)</f>
        <v>5116530.04</v>
      </c>
      <c r="D16" s="23">
        <f t="shared" si="2"/>
        <v>242602.45</v>
      </c>
      <c r="E16" s="23">
        <f t="shared" si="2"/>
        <v>5359132.49</v>
      </c>
      <c r="F16" s="23">
        <f t="shared" si="2"/>
        <v>5143517.29</v>
      </c>
      <c r="G16" s="23">
        <f t="shared" si="2"/>
        <v>5105417.29</v>
      </c>
      <c r="H16" s="23">
        <f t="shared" si="2"/>
        <v>215615.20000000019</v>
      </c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59</v>
      </c>
      <c r="B21" s="58"/>
      <c r="C21" s="52" t="s">
        <v>65</v>
      </c>
      <c r="D21" s="53"/>
      <c r="E21" s="53"/>
      <c r="F21" s="53"/>
      <c r="G21" s="54"/>
      <c r="H21" s="55" t="s">
        <v>64</v>
      </c>
    </row>
    <row r="22" spans="1:8" ht="22.5" x14ac:dyDescent="0.2">
      <c r="A22" s="59"/>
      <c r="B22" s="60"/>
      <c r="C22" s="9" t="s">
        <v>60</v>
      </c>
      <c r="D22" s="9" t="s">
        <v>130</v>
      </c>
      <c r="E22" s="9" t="s">
        <v>61</v>
      </c>
      <c r="F22" s="9" t="s">
        <v>62</v>
      </c>
      <c r="G22" s="9" t="s">
        <v>63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131</v>
      </c>
      <c r="F23" s="10">
        <v>4</v>
      </c>
      <c r="G23" s="10">
        <v>5</v>
      </c>
      <c r="H23" s="10" t="s">
        <v>132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58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59</v>
      </c>
      <c r="B34" s="58"/>
      <c r="C34" s="52" t="s">
        <v>65</v>
      </c>
      <c r="D34" s="53"/>
      <c r="E34" s="53"/>
      <c r="F34" s="53"/>
      <c r="G34" s="54"/>
      <c r="H34" s="55" t="s">
        <v>64</v>
      </c>
    </row>
    <row r="35" spans="1:8" ht="22.5" x14ac:dyDescent="0.2">
      <c r="A35" s="59"/>
      <c r="B35" s="60"/>
      <c r="C35" s="9" t="s">
        <v>60</v>
      </c>
      <c r="D35" s="9" t="s">
        <v>130</v>
      </c>
      <c r="E35" s="9" t="s">
        <v>61</v>
      </c>
      <c r="F35" s="9" t="s">
        <v>62</v>
      </c>
      <c r="G35" s="9" t="s">
        <v>63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131</v>
      </c>
      <c r="F36" s="10">
        <v>4</v>
      </c>
      <c r="G36" s="10">
        <v>5</v>
      </c>
      <c r="H36" s="10" t="s">
        <v>132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58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showGridLines="0" tabSelected="1" topLeftCell="A7" workbookViewId="0">
      <selection activeCell="C29" sqref="C29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59</v>
      </c>
      <c r="B2" s="58"/>
      <c r="C2" s="52" t="s">
        <v>65</v>
      </c>
      <c r="D2" s="53"/>
      <c r="E2" s="53"/>
      <c r="F2" s="53"/>
      <c r="G2" s="54"/>
      <c r="H2" s="55" t="s">
        <v>64</v>
      </c>
    </row>
    <row r="3" spans="1:8" ht="24.95" customHeight="1" x14ac:dyDescent="0.2">
      <c r="A3" s="59"/>
      <c r="B3" s="60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5116530.04</v>
      </c>
      <c r="D16" s="15">
        <f t="shared" si="3"/>
        <v>242602.45</v>
      </c>
      <c r="E16" s="15">
        <f t="shared" si="3"/>
        <v>5359132.49</v>
      </c>
      <c r="F16" s="15">
        <f t="shared" si="3"/>
        <v>5143517.29</v>
      </c>
      <c r="G16" s="15">
        <f t="shared" si="3"/>
        <v>5105417.29</v>
      </c>
      <c r="H16" s="15">
        <f t="shared" si="3"/>
        <v>215615.20000000019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0</v>
      </c>
      <c r="D18" s="15">
        <v>0</v>
      </c>
      <c r="E18" s="15">
        <f t="shared" ref="E18:E23" si="5">C18+D18</f>
        <v>0</v>
      </c>
      <c r="F18" s="15">
        <v>0</v>
      </c>
      <c r="G18" s="15">
        <v>0</v>
      </c>
      <c r="H18" s="15">
        <f t="shared" si="4"/>
        <v>0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5116530.04</v>
      </c>
      <c r="D20" s="15">
        <v>242602.45</v>
      </c>
      <c r="E20" s="15">
        <f t="shared" si="5"/>
        <v>5359132.49</v>
      </c>
      <c r="F20" s="15">
        <v>5143517.29</v>
      </c>
      <c r="G20" s="15">
        <v>5105417.29</v>
      </c>
      <c r="H20" s="15">
        <f t="shared" si="4"/>
        <v>215615.20000000019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58</v>
      </c>
      <c r="C42" s="23">
        <f t="shared" ref="C42:H42" si="12">SUM(C36+C25+C16+C6)</f>
        <v>5116530.04</v>
      </c>
      <c r="D42" s="23">
        <f t="shared" si="12"/>
        <v>242602.45</v>
      </c>
      <c r="E42" s="23">
        <f t="shared" si="12"/>
        <v>5359132.49</v>
      </c>
      <c r="F42" s="23">
        <f t="shared" si="12"/>
        <v>5143517.29</v>
      </c>
      <c r="G42" s="23">
        <f t="shared" si="12"/>
        <v>5105417.29</v>
      </c>
      <c r="H42" s="23">
        <f t="shared" si="12"/>
        <v>215615.20000000019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  <row r="72" spans="2:6" x14ac:dyDescent="0.2">
      <c r="B72" s="63" t="s">
        <v>141</v>
      </c>
      <c r="F72" s="63" t="s">
        <v>142</v>
      </c>
    </row>
    <row r="73" spans="2:6" x14ac:dyDescent="0.2">
      <c r="B73" s="63" t="s">
        <v>143</v>
      </c>
      <c r="F73" s="63" t="s">
        <v>144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23622047244094491" right="0.23622047244094491" top="0.74803149606299213" bottom="0.74803149606299213" header="0.31496062992125984" footer="0.31496062992125984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2019-03-01T16:30:16Z</cp:lastPrinted>
  <dcterms:created xsi:type="dcterms:W3CDTF">2014-02-10T03:37:14Z</dcterms:created>
  <dcterms:modified xsi:type="dcterms:W3CDTF">2019-03-01T16:30:47Z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